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Documents\rozpočet\2024\"/>
    </mc:Choice>
  </mc:AlternateContent>
  <bookViews>
    <workbookView xWindow="0" yWindow="0" windowWidth="23040" windowHeight="9350"/>
  </bookViews>
  <sheets>
    <sheet name="Návrh rozpočtu 2024_příjmy" sheetId="1" r:id="rId1"/>
    <sheet name="Návrh rozpočtu 2024_výda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D44" i="2"/>
  <c r="E43" i="2"/>
  <c r="E48" i="2" s="1"/>
  <c r="D43" i="2"/>
  <c r="D48" i="2" s="1"/>
  <c r="E57" i="1"/>
  <c r="D57" i="1"/>
  <c r="E55" i="1"/>
  <c r="E56" i="1" s="1"/>
  <c r="E60" i="1" s="1"/>
  <c r="D55" i="1"/>
  <c r="D56" i="1" s="1"/>
  <c r="D60" i="1" s="1"/>
  <c r="E44" i="1"/>
  <c r="D44" i="1"/>
  <c r="E21" i="1"/>
  <c r="D21" i="1"/>
  <c r="D45" i="2" l="1"/>
  <c r="E45" i="2"/>
</calcChain>
</file>

<file path=xl/sharedStrings.xml><?xml version="1.0" encoding="utf-8"?>
<sst xmlns="http://schemas.openxmlformats.org/spreadsheetml/2006/main" count="136" uniqueCount="111">
  <si>
    <t>Návrh rozpočtu obce Majetín na rok 2024</t>
  </si>
  <si>
    <t xml:space="preserve">              členění:</t>
  </si>
  <si>
    <t>Příjmová část</t>
  </si>
  <si>
    <t>skutečnost      IX. 2023</t>
  </si>
  <si>
    <t>návrh rozpočtu 2024</t>
  </si>
  <si>
    <t>funkční</t>
  </si>
  <si>
    <t>druhové</t>
  </si>
  <si>
    <t>SKUPINA</t>
  </si>
  <si>
    <t>TŘÍDA</t>
  </si>
  <si>
    <t>OD – PA</t>
  </si>
  <si>
    <t>POLOŽKA</t>
  </si>
  <si>
    <t>Daňové příjmy:</t>
  </si>
  <si>
    <t>Daň z příjmů fyzických osob ze závislé činnosti a funkč. požitků</t>
  </si>
  <si>
    <t>Daň z příjmů fyzických osob ze samostat. výdělečné činnosti</t>
  </si>
  <si>
    <t>Daň z příjmu fyzických osob z kapitálových výnosů</t>
  </si>
  <si>
    <t>Daň z příjmů právnických osob</t>
  </si>
  <si>
    <t>Daň z příjmů právnických osob za obce</t>
  </si>
  <si>
    <t>Daň z přidané hodnoty</t>
  </si>
  <si>
    <t>Odvody za odnětí půdy ze ZPF</t>
  </si>
  <si>
    <t>Příjem z poplatku ze psů</t>
  </si>
  <si>
    <t>Příjem z poplatku za obecní systém odpad. hospodářství</t>
  </si>
  <si>
    <t>Příjem ze zrušených místních poplatků</t>
  </si>
  <si>
    <t>Ost. odvody z vybr. činností</t>
  </si>
  <si>
    <t>Správní poplatky</t>
  </si>
  <si>
    <t>Daň z hazardních her</t>
  </si>
  <si>
    <t>Daň z nemovitosti</t>
  </si>
  <si>
    <t xml:space="preserve">Třída 1 – Daňové příjmy celkem:                                                                         </t>
  </si>
  <si>
    <t>Nedaňové příjmy:</t>
  </si>
  <si>
    <t>Spl.půjč.prostř.od obecně prosp.spol.a obdob. osob</t>
  </si>
  <si>
    <t>Splátky půjčených prostředků od obyvatelstva</t>
  </si>
  <si>
    <t>Ostatní záležitosti pozemních komunikací</t>
  </si>
  <si>
    <t>Odvádění a čištění odpadních vod a nakl.s kaly</t>
  </si>
  <si>
    <t>Vodní díla v zem. krajině</t>
  </si>
  <si>
    <t>Činnosti knihovnické</t>
  </si>
  <si>
    <t>Ostatní záležitosti kultury-SPOZ</t>
  </si>
  <si>
    <t>Ostatní tělovýchovná činnost</t>
  </si>
  <si>
    <t>Ost. zájmová činnost a rekreace –koupaliště, sauna</t>
  </si>
  <si>
    <t xml:space="preserve">Bytové hospodářství  </t>
  </si>
  <si>
    <t>Nebytové hospodářství</t>
  </si>
  <si>
    <t>Pohřebnictví /pronáj.hrobových míst /</t>
  </si>
  <si>
    <t>Sběr a svoz komunálních odpadů (k. odpad - podnikatelé)</t>
  </si>
  <si>
    <t>Využívání a zneškodňování kom.odpadů  (EKO-KOM)</t>
  </si>
  <si>
    <t>Ostatní nakládání s odpady</t>
  </si>
  <si>
    <t>Péče o vzhled obcí a veřejnou zeleň</t>
  </si>
  <si>
    <t>Pečovatelská služba -/ příjmy z pronájmu , poskyt. služeb/</t>
  </si>
  <si>
    <t>Požární ochrana - dobrovolná část</t>
  </si>
  <si>
    <t xml:space="preserve">Činnost místní správy </t>
  </si>
  <si>
    <t>Obecné příjmy  /z úroků  Č.S. a dividend/</t>
  </si>
  <si>
    <t xml:space="preserve">Ostatní činnosti j.n. </t>
  </si>
  <si>
    <t>Třída 2 – Nedaňové příjmy celkem:</t>
  </si>
  <si>
    <t>Třída 3 – Kapitálové příjmy celkem:</t>
  </si>
  <si>
    <t>Transfery:</t>
  </si>
  <si>
    <t>Neinvestiční přijaté transfery z vš. pokl. správy SR</t>
  </si>
  <si>
    <t>Neinvestiční transfery ze SR</t>
  </si>
  <si>
    <t>Neinvestiční přijaté transfery ze státních fondů</t>
  </si>
  <si>
    <t>Ostatní neinv. přijaté transfery ze SR</t>
  </si>
  <si>
    <t>Neinvestiční přijaté transfery od obcí</t>
  </si>
  <si>
    <t>Neinvestiční přijaté transfery od krajů</t>
  </si>
  <si>
    <t>Ostatní invest. přijaté transfery ze SR</t>
  </si>
  <si>
    <t>Ostatní převody z vlastních fondů</t>
  </si>
  <si>
    <t>Třída 4 – Transfery celkem:</t>
  </si>
  <si>
    <t>Příjmy celkem tř. 1+2+3+4</t>
  </si>
  <si>
    <t xml:space="preserve"> Třída 8 - Financování celkem:</t>
  </si>
  <si>
    <t>Změna stavu krátkodobých prostředků na bank. účtech</t>
  </si>
  <si>
    <t>Dlouhodobě přijaté půjčené prostředky - úvěr</t>
  </si>
  <si>
    <t>Příjmy, financování celkem</t>
  </si>
  <si>
    <t>Starostka obce:      Miroslava Zavadilová</t>
  </si>
  <si>
    <t>Vyvěšeno na úřední desce dne:</t>
  </si>
  <si>
    <t>Vyvěšeno na elektronické úřední desce dne:</t>
  </si>
  <si>
    <t>Sejmuto z úřední a elektronické úřední desky dne:</t>
  </si>
  <si>
    <t>Výdajová část</t>
  </si>
  <si>
    <t>skutečnost        IX. 2023</t>
  </si>
  <si>
    <t xml:space="preserve">Silnice </t>
  </si>
  <si>
    <t>Dopravní obslužnost</t>
  </si>
  <si>
    <t xml:space="preserve">Odvádění a čištění odpadních vod </t>
  </si>
  <si>
    <t>Základní škola</t>
  </si>
  <si>
    <t>třída 6</t>
  </si>
  <si>
    <t>Základní škola -budova,haly,stavby</t>
  </si>
  <si>
    <t>Činnost registrovaných církví a nábožen. spol.</t>
  </si>
  <si>
    <t>Rozhlas a televize</t>
  </si>
  <si>
    <t>Ostatní záležitosti kultury</t>
  </si>
  <si>
    <t>Využití volného času dětí a mládeže – dětské hřiště</t>
  </si>
  <si>
    <t>Ostatní zájmová činnost a rekreace – ozdravné centrum</t>
  </si>
  <si>
    <t>Bytové hospodářství</t>
  </si>
  <si>
    <t>Nebytové hospodářství - Komunitní centrum</t>
  </si>
  <si>
    <t>Nebytové hospodářství - stroje, přístroje a zařízení</t>
  </si>
  <si>
    <t>Veřejné osvětlení</t>
  </si>
  <si>
    <t>Veřejné osvětlení - stavby</t>
  </si>
  <si>
    <t xml:space="preserve">Pohřebnictví </t>
  </si>
  <si>
    <t>Sběr a svoz nebezpečných odpadů</t>
  </si>
  <si>
    <t>Sběr a svoz komunálních odpadů</t>
  </si>
  <si>
    <t>Pečovatelská služba – DPS</t>
  </si>
  <si>
    <t>Ostatní služby a činnosti – senioři</t>
  </si>
  <si>
    <t>Požární ochrana – SDH</t>
  </si>
  <si>
    <t>Zastupitelstvo obce</t>
  </si>
  <si>
    <t>Volba prezidenta republiky</t>
  </si>
  <si>
    <t>Činnost místní správy</t>
  </si>
  <si>
    <t>Činnost místní správy- budovy, stavby, rezervy (6901)</t>
  </si>
  <si>
    <t>Obecné příjmy a výdaje z finančních operací</t>
  </si>
  <si>
    <t>Pojištění funkčně nespecifikované</t>
  </si>
  <si>
    <t xml:space="preserve">Převody vlastním fondům </t>
  </si>
  <si>
    <t>Ostatní finanční operace</t>
  </si>
  <si>
    <t>Finanční vypořádání min. let</t>
  </si>
  <si>
    <t>Ostatní činnosti j.n.</t>
  </si>
  <si>
    <t>Třída 5 – Běžné výdaje celkem:</t>
  </si>
  <si>
    <t>Třída 6 – Kapitálové výdaje celkem:</t>
  </si>
  <si>
    <t>Výdaje celkem tř. 5+6</t>
  </si>
  <si>
    <t>Třída 8 - Financování:</t>
  </si>
  <si>
    <t xml:space="preserve">Splátka úvěru </t>
  </si>
  <si>
    <t>VÝDAJE CELKEM :</t>
  </si>
  <si>
    <t>Zpracoval:             Ing. Zuzana Hormaňská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</si>
</sst>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horizontal="justify" wrapText="1"/>
    </xf>
    <xf numFmtId="0" fontId="4" fillId="0" borderId="1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164" fontId="4" fillId="0" borderId="20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horizontal="right" wrapText="1"/>
    </xf>
    <xf numFmtId="0" fontId="4" fillId="0" borderId="1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164" fontId="5" fillId="0" borderId="20" xfId="0" applyNumberFormat="1" applyFont="1" applyBorder="1" applyAlignment="1">
      <alignment wrapText="1"/>
    </xf>
    <xf numFmtId="164" fontId="5" fillId="2" borderId="21" xfId="0" applyNumberFormat="1" applyFont="1" applyFill="1" applyBorder="1" applyAlignment="1">
      <alignment horizontal="right" wrapText="1"/>
    </xf>
    <xf numFmtId="0" fontId="6" fillId="0" borderId="10" xfId="0" applyFont="1" applyBorder="1" applyAlignment="1">
      <alignment wrapText="1"/>
    </xf>
    <xf numFmtId="164" fontId="6" fillId="0" borderId="20" xfId="0" applyNumberFormat="1" applyFont="1" applyBorder="1" applyAlignment="1">
      <alignment wrapText="1"/>
    </xf>
    <xf numFmtId="0" fontId="6" fillId="0" borderId="19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wrapText="1"/>
    </xf>
    <xf numFmtId="164" fontId="6" fillId="0" borderId="20" xfId="0" applyNumberFormat="1" applyFont="1" applyFill="1" applyBorder="1" applyAlignment="1">
      <alignment wrapText="1"/>
    </xf>
    <xf numFmtId="164" fontId="6" fillId="0" borderId="21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19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164" fontId="6" fillId="0" borderId="21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wrapText="1"/>
    </xf>
    <xf numFmtId="164" fontId="4" fillId="0" borderId="20" xfId="0" applyNumberFormat="1" applyFont="1" applyFill="1" applyBorder="1" applyAlignment="1">
      <alignment wrapText="1"/>
    </xf>
    <xf numFmtId="164" fontId="4" fillId="0" borderId="21" xfId="0" applyNumberFormat="1" applyFont="1" applyFill="1" applyBorder="1" applyAlignment="1">
      <alignment horizontal="right" wrapText="1"/>
    </xf>
    <xf numFmtId="164" fontId="5" fillId="0" borderId="21" xfId="0" applyNumberFormat="1" applyFont="1" applyFill="1" applyBorder="1" applyAlignment="1">
      <alignment horizontal="right" wrapText="1"/>
    </xf>
    <xf numFmtId="164" fontId="7" fillId="0" borderId="21" xfId="0" applyNumberFormat="1" applyFont="1" applyFill="1" applyBorder="1" applyAlignment="1">
      <alignment horizontal="right" wrapText="1"/>
    </xf>
    <xf numFmtId="164" fontId="7" fillId="0" borderId="21" xfId="0" applyNumberFormat="1" applyFont="1" applyBorder="1" applyAlignment="1">
      <alignment horizontal="right" wrapText="1"/>
    </xf>
    <xf numFmtId="0" fontId="5" fillId="0" borderId="10" xfId="0" applyFont="1" applyFill="1" applyBorder="1" applyAlignment="1">
      <alignment wrapText="1"/>
    </xf>
    <xf numFmtId="164" fontId="5" fillId="0" borderId="20" xfId="0" applyNumberFormat="1" applyFont="1" applyFill="1" applyBorder="1" applyAlignment="1">
      <alignment wrapText="1"/>
    </xf>
    <xf numFmtId="0" fontId="4" fillId="0" borderId="22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164" fontId="6" fillId="0" borderId="23" xfId="0" applyNumberFormat="1" applyFont="1" applyFill="1" applyBorder="1" applyAlignment="1">
      <alignment wrapText="1"/>
    </xf>
    <xf numFmtId="164" fontId="6" fillId="0" borderId="24" xfId="0" applyNumberFormat="1" applyFont="1" applyFill="1" applyBorder="1" applyAlignment="1">
      <alignment horizontal="right" wrapText="1"/>
    </xf>
    <xf numFmtId="0" fontId="4" fillId="0" borderId="25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5" fillId="0" borderId="26" xfId="0" applyFont="1" applyBorder="1" applyAlignment="1">
      <alignment wrapText="1"/>
    </xf>
    <xf numFmtId="164" fontId="5" fillId="0" borderId="27" xfId="0" applyNumberFormat="1" applyFont="1" applyBorder="1" applyAlignment="1">
      <alignment wrapText="1"/>
    </xf>
    <xf numFmtId="164" fontId="5" fillId="0" borderId="28" xfId="0" applyNumberFormat="1" applyFont="1" applyBorder="1" applyAlignment="1">
      <alignment horizontal="right" wrapText="1"/>
    </xf>
    <xf numFmtId="0" fontId="4" fillId="0" borderId="0" xfId="0" applyFont="1"/>
    <xf numFmtId="0" fontId="3" fillId="0" borderId="0" xfId="0" applyFont="1"/>
    <xf numFmtId="14" fontId="4" fillId="0" borderId="0" xfId="0" applyNumberFormat="1" applyFont="1"/>
    <xf numFmtId="0" fontId="4" fillId="0" borderId="3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32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4" fontId="4" fillId="0" borderId="36" xfId="0" applyNumberFormat="1" applyFont="1" applyBorder="1" applyAlignment="1">
      <alignment wrapText="1"/>
    </xf>
    <xf numFmtId="164" fontId="4" fillId="0" borderId="37" xfId="0" applyNumberFormat="1" applyFont="1" applyBorder="1" applyAlignment="1">
      <alignment wrapText="1"/>
    </xf>
    <xf numFmtId="0" fontId="5" fillId="0" borderId="10" xfId="0" applyFont="1" applyBorder="1" applyAlignment="1">
      <alignment horizontal="left" wrapText="1"/>
    </xf>
    <xf numFmtId="4" fontId="6" fillId="0" borderId="20" xfId="0" applyNumberFormat="1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4" fontId="4" fillId="0" borderId="20" xfId="0" applyNumberFormat="1" applyFont="1" applyBorder="1" applyAlignment="1">
      <alignment wrapText="1"/>
    </xf>
    <xf numFmtId="0" fontId="7" fillId="0" borderId="19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0" fontId="5" fillId="0" borderId="19" xfId="0" applyFont="1" applyBorder="1" applyAlignment="1">
      <alignment horizontal="right" wrapText="1"/>
    </xf>
    <xf numFmtId="4" fontId="5" fillId="0" borderId="20" xfId="0" applyNumberFormat="1" applyFont="1" applyBorder="1" applyAlignment="1">
      <alignment wrapText="1"/>
    </xf>
    <xf numFmtId="164" fontId="5" fillId="0" borderId="21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" fontId="7" fillId="0" borderId="20" xfId="0" applyNumberFormat="1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4" fontId="5" fillId="0" borderId="23" xfId="0" applyNumberFormat="1" applyFont="1" applyBorder="1" applyAlignment="1">
      <alignment wrapText="1"/>
    </xf>
    <xf numFmtId="164" fontId="5" fillId="0" borderId="24" xfId="0" applyNumberFormat="1" applyFont="1" applyBorder="1" applyAlignment="1">
      <alignment horizontal="right" wrapText="1"/>
    </xf>
    <xf numFmtId="0" fontId="4" fillId="0" borderId="39" xfId="0" applyFont="1" applyBorder="1" applyAlignment="1">
      <alignment wrapText="1"/>
    </xf>
    <xf numFmtId="0" fontId="4" fillId="0" borderId="40" xfId="0" applyFont="1" applyBorder="1" applyAlignment="1">
      <alignment horizontal="left" wrapText="1"/>
    </xf>
    <xf numFmtId="0" fontId="5" fillId="0" borderId="27" xfId="0" applyFont="1" applyBorder="1" applyAlignment="1">
      <alignment wrapText="1"/>
    </xf>
    <xf numFmtId="4" fontId="5" fillId="0" borderId="27" xfId="0" applyNumberFormat="1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4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justify" wrapText="1"/>
    </xf>
    <xf numFmtId="0" fontId="4" fillId="0" borderId="16" xfId="0" applyFont="1" applyBorder="1" applyAlignment="1">
      <alignment horizontal="justify" wrapText="1"/>
    </xf>
    <xf numFmtId="0" fontId="1" fillId="0" borderId="30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7" workbookViewId="0">
      <selection activeCell="F64" sqref="F64"/>
    </sheetView>
  </sheetViews>
  <sheetFormatPr defaultRowHeight="14.5" x14ac:dyDescent="0.35"/>
  <cols>
    <col min="1" max="1" width="9.36328125" customWidth="1"/>
    <col min="2" max="2" width="9.54296875" customWidth="1"/>
    <col min="3" max="3" width="47" customWidth="1"/>
    <col min="4" max="5" width="13.36328125" customWidth="1"/>
    <col min="257" max="257" width="9.36328125" customWidth="1"/>
    <col min="258" max="258" width="9.54296875" customWidth="1"/>
    <col min="259" max="259" width="47" customWidth="1"/>
    <col min="260" max="261" width="13.36328125" customWidth="1"/>
    <col min="513" max="513" width="9.36328125" customWidth="1"/>
    <col min="514" max="514" width="9.54296875" customWidth="1"/>
    <col min="515" max="515" width="47" customWidth="1"/>
    <col min="516" max="517" width="13.36328125" customWidth="1"/>
    <col min="769" max="769" width="9.36328125" customWidth="1"/>
    <col min="770" max="770" width="9.54296875" customWidth="1"/>
    <col min="771" max="771" width="47" customWidth="1"/>
    <col min="772" max="773" width="13.36328125" customWidth="1"/>
    <col min="1025" max="1025" width="9.36328125" customWidth="1"/>
    <col min="1026" max="1026" width="9.54296875" customWidth="1"/>
    <col min="1027" max="1027" width="47" customWidth="1"/>
    <col min="1028" max="1029" width="13.36328125" customWidth="1"/>
    <col min="1281" max="1281" width="9.36328125" customWidth="1"/>
    <col min="1282" max="1282" width="9.54296875" customWidth="1"/>
    <col min="1283" max="1283" width="47" customWidth="1"/>
    <col min="1284" max="1285" width="13.36328125" customWidth="1"/>
    <col min="1537" max="1537" width="9.36328125" customWidth="1"/>
    <col min="1538" max="1538" width="9.54296875" customWidth="1"/>
    <col min="1539" max="1539" width="47" customWidth="1"/>
    <col min="1540" max="1541" width="13.36328125" customWidth="1"/>
    <col min="1793" max="1793" width="9.36328125" customWidth="1"/>
    <col min="1794" max="1794" width="9.54296875" customWidth="1"/>
    <col min="1795" max="1795" width="47" customWidth="1"/>
    <col min="1796" max="1797" width="13.36328125" customWidth="1"/>
    <col min="2049" max="2049" width="9.36328125" customWidth="1"/>
    <col min="2050" max="2050" width="9.54296875" customWidth="1"/>
    <col min="2051" max="2051" width="47" customWidth="1"/>
    <col min="2052" max="2053" width="13.36328125" customWidth="1"/>
    <col min="2305" max="2305" width="9.36328125" customWidth="1"/>
    <col min="2306" max="2306" width="9.54296875" customWidth="1"/>
    <col min="2307" max="2307" width="47" customWidth="1"/>
    <col min="2308" max="2309" width="13.36328125" customWidth="1"/>
    <col min="2561" max="2561" width="9.36328125" customWidth="1"/>
    <col min="2562" max="2562" width="9.54296875" customWidth="1"/>
    <col min="2563" max="2563" width="47" customWidth="1"/>
    <col min="2564" max="2565" width="13.36328125" customWidth="1"/>
    <col min="2817" max="2817" width="9.36328125" customWidth="1"/>
    <col min="2818" max="2818" width="9.54296875" customWidth="1"/>
    <col min="2819" max="2819" width="47" customWidth="1"/>
    <col min="2820" max="2821" width="13.36328125" customWidth="1"/>
    <col min="3073" max="3073" width="9.36328125" customWidth="1"/>
    <col min="3074" max="3074" width="9.54296875" customWidth="1"/>
    <col min="3075" max="3075" width="47" customWidth="1"/>
    <col min="3076" max="3077" width="13.36328125" customWidth="1"/>
    <col min="3329" max="3329" width="9.36328125" customWidth="1"/>
    <col min="3330" max="3330" width="9.54296875" customWidth="1"/>
    <col min="3331" max="3331" width="47" customWidth="1"/>
    <col min="3332" max="3333" width="13.36328125" customWidth="1"/>
    <col min="3585" max="3585" width="9.36328125" customWidth="1"/>
    <col min="3586" max="3586" width="9.54296875" customWidth="1"/>
    <col min="3587" max="3587" width="47" customWidth="1"/>
    <col min="3588" max="3589" width="13.36328125" customWidth="1"/>
    <col min="3841" max="3841" width="9.36328125" customWidth="1"/>
    <col min="3842" max="3842" width="9.54296875" customWidth="1"/>
    <col min="3843" max="3843" width="47" customWidth="1"/>
    <col min="3844" max="3845" width="13.36328125" customWidth="1"/>
    <col min="4097" max="4097" width="9.36328125" customWidth="1"/>
    <col min="4098" max="4098" width="9.54296875" customWidth="1"/>
    <col min="4099" max="4099" width="47" customWidth="1"/>
    <col min="4100" max="4101" width="13.36328125" customWidth="1"/>
    <col min="4353" max="4353" width="9.36328125" customWidth="1"/>
    <col min="4354" max="4354" width="9.54296875" customWidth="1"/>
    <col min="4355" max="4355" width="47" customWidth="1"/>
    <col min="4356" max="4357" width="13.36328125" customWidth="1"/>
    <col min="4609" max="4609" width="9.36328125" customWidth="1"/>
    <col min="4610" max="4610" width="9.54296875" customWidth="1"/>
    <col min="4611" max="4611" width="47" customWidth="1"/>
    <col min="4612" max="4613" width="13.36328125" customWidth="1"/>
    <col min="4865" max="4865" width="9.36328125" customWidth="1"/>
    <col min="4866" max="4866" width="9.54296875" customWidth="1"/>
    <col min="4867" max="4867" width="47" customWidth="1"/>
    <col min="4868" max="4869" width="13.36328125" customWidth="1"/>
    <col min="5121" max="5121" width="9.36328125" customWidth="1"/>
    <col min="5122" max="5122" width="9.54296875" customWidth="1"/>
    <col min="5123" max="5123" width="47" customWidth="1"/>
    <col min="5124" max="5125" width="13.36328125" customWidth="1"/>
    <col min="5377" max="5377" width="9.36328125" customWidth="1"/>
    <col min="5378" max="5378" width="9.54296875" customWidth="1"/>
    <col min="5379" max="5379" width="47" customWidth="1"/>
    <col min="5380" max="5381" width="13.36328125" customWidth="1"/>
    <col min="5633" max="5633" width="9.36328125" customWidth="1"/>
    <col min="5634" max="5634" width="9.54296875" customWidth="1"/>
    <col min="5635" max="5635" width="47" customWidth="1"/>
    <col min="5636" max="5637" width="13.36328125" customWidth="1"/>
    <col min="5889" max="5889" width="9.36328125" customWidth="1"/>
    <col min="5890" max="5890" width="9.54296875" customWidth="1"/>
    <col min="5891" max="5891" width="47" customWidth="1"/>
    <col min="5892" max="5893" width="13.36328125" customWidth="1"/>
    <col min="6145" max="6145" width="9.36328125" customWidth="1"/>
    <col min="6146" max="6146" width="9.54296875" customWidth="1"/>
    <col min="6147" max="6147" width="47" customWidth="1"/>
    <col min="6148" max="6149" width="13.36328125" customWidth="1"/>
    <col min="6401" max="6401" width="9.36328125" customWidth="1"/>
    <col min="6402" max="6402" width="9.54296875" customWidth="1"/>
    <col min="6403" max="6403" width="47" customWidth="1"/>
    <col min="6404" max="6405" width="13.36328125" customWidth="1"/>
    <col min="6657" max="6657" width="9.36328125" customWidth="1"/>
    <col min="6658" max="6658" width="9.54296875" customWidth="1"/>
    <col min="6659" max="6659" width="47" customWidth="1"/>
    <col min="6660" max="6661" width="13.36328125" customWidth="1"/>
    <col min="6913" max="6913" width="9.36328125" customWidth="1"/>
    <col min="6914" max="6914" width="9.54296875" customWidth="1"/>
    <col min="6915" max="6915" width="47" customWidth="1"/>
    <col min="6916" max="6917" width="13.36328125" customWidth="1"/>
    <col min="7169" max="7169" width="9.36328125" customWidth="1"/>
    <col min="7170" max="7170" width="9.54296875" customWidth="1"/>
    <col min="7171" max="7171" width="47" customWidth="1"/>
    <col min="7172" max="7173" width="13.36328125" customWidth="1"/>
    <col min="7425" max="7425" width="9.36328125" customWidth="1"/>
    <col min="7426" max="7426" width="9.54296875" customWidth="1"/>
    <col min="7427" max="7427" width="47" customWidth="1"/>
    <col min="7428" max="7429" width="13.36328125" customWidth="1"/>
    <col min="7681" max="7681" width="9.36328125" customWidth="1"/>
    <col min="7682" max="7682" width="9.54296875" customWidth="1"/>
    <col min="7683" max="7683" width="47" customWidth="1"/>
    <col min="7684" max="7685" width="13.36328125" customWidth="1"/>
    <col min="7937" max="7937" width="9.36328125" customWidth="1"/>
    <col min="7938" max="7938" width="9.54296875" customWidth="1"/>
    <col min="7939" max="7939" width="47" customWidth="1"/>
    <col min="7940" max="7941" width="13.36328125" customWidth="1"/>
    <col min="8193" max="8193" width="9.36328125" customWidth="1"/>
    <col min="8194" max="8194" width="9.54296875" customWidth="1"/>
    <col min="8195" max="8195" width="47" customWidth="1"/>
    <col min="8196" max="8197" width="13.36328125" customWidth="1"/>
    <col min="8449" max="8449" width="9.36328125" customWidth="1"/>
    <col min="8450" max="8450" width="9.54296875" customWidth="1"/>
    <col min="8451" max="8451" width="47" customWidth="1"/>
    <col min="8452" max="8453" width="13.36328125" customWidth="1"/>
    <col min="8705" max="8705" width="9.36328125" customWidth="1"/>
    <col min="8706" max="8706" width="9.54296875" customWidth="1"/>
    <col min="8707" max="8707" width="47" customWidth="1"/>
    <col min="8708" max="8709" width="13.36328125" customWidth="1"/>
    <col min="8961" max="8961" width="9.36328125" customWidth="1"/>
    <col min="8962" max="8962" width="9.54296875" customWidth="1"/>
    <col min="8963" max="8963" width="47" customWidth="1"/>
    <col min="8964" max="8965" width="13.36328125" customWidth="1"/>
    <col min="9217" max="9217" width="9.36328125" customWidth="1"/>
    <col min="9218" max="9218" width="9.54296875" customWidth="1"/>
    <col min="9219" max="9219" width="47" customWidth="1"/>
    <col min="9220" max="9221" width="13.36328125" customWidth="1"/>
    <col min="9473" max="9473" width="9.36328125" customWidth="1"/>
    <col min="9474" max="9474" width="9.54296875" customWidth="1"/>
    <col min="9475" max="9475" width="47" customWidth="1"/>
    <col min="9476" max="9477" width="13.36328125" customWidth="1"/>
    <col min="9729" max="9729" width="9.36328125" customWidth="1"/>
    <col min="9730" max="9730" width="9.54296875" customWidth="1"/>
    <col min="9731" max="9731" width="47" customWidth="1"/>
    <col min="9732" max="9733" width="13.36328125" customWidth="1"/>
    <col min="9985" max="9985" width="9.36328125" customWidth="1"/>
    <col min="9986" max="9986" width="9.54296875" customWidth="1"/>
    <col min="9987" max="9987" width="47" customWidth="1"/>
    <col min="9988" max="9989" width="13.36328125" customWidth="1"/>
    <col min="10241" max="10241" width="9.36328125" customWidth="1"/>
    <col min="10242" max="10242" width="9.54296875" customWidth="1"/>
    <col min="10243" max="10243" width="47" customWidth="1"/>
    <col min="10244" max="10245" width="13.36328125" customWidth="1"/>
    <col min="10497" max="10497" width="9.36328125" customWidth="1"/>
    <col min="10498" max="10498" width="9.54296875" customWidth="1"/>
    <col min="10499" max="10499" width="47" customWidth="1"/>
    <col min="10500" max="10501" width="13.36328125" customWidth="1"/>
    <col min="10753" max="10753" width="9.36328125" customWidth="1"/>
    <col min="10754" max="10754" width="9.54296875" customWidth="1"/>
    <col min="10755" max="10755" width="47" customWidth="1"/>
    <col min="10756" max="10757" width="13.36328125" customWidth="1"/>
    <col min="11009" max="11009" width="9.36328125" customWidth="1"/>
    <col min="11010" max="11010" width="9.54296875" customWidth="1"/>
    <col min="11011" max="11011" width="47" customWidth="1"/>
    <col min="11012" max="11013" width="13.36328125" customWidth="1"/>
    <col min="11265" max="11265" width="9.36328125" customWidth="1"/>
    <col min="11266" max="11266" width="9.54296875" customWidth="1"/>
    <col min="11267" max="11267" width="47" customWidth="1"/>
    <col min="11268" max="11269" width="13.36328125" customWidth="1"/>
    <col min="11521" max="11521" width="9.36328125" customWidth="1"/>
    <col min="11522" max="11522" width="9.54296875" customWidth="1"/>
    <col min="11523" max="11523" width="47" customWidth="1"/>
    <col min="11524" max="11525" width="13.36328125" customWidth="1"/>
    <col min="11777" max="11777" width="9.36328125" customWidth="1"/>
    <col min="11778" max="11778" width="9.54296875" customWidth="1"/>
    <col min="11779" max="11779" width="47" customWidth="1"/>
    <col min="11780" max="11781" width="13.36328125" customWidth="1"/>
    <col min="12033" max="12033" width="9.36328125" customWidth="1"/>
    <col min="12034" max="12034" width="9.54296875" customWidth="1"/>
    <col min="12035" max="12035" width="47" customWidth="1"/>
    <col min="12036" max="12037" width="13.36328125" customWidth="1"/>
    <col min="12289" max="12289" width="9.36328125" customWidth="1"/>
    <col min="12290" max="12290" width="9.54296875" customWidth="1"/>
    <col min="12291" max="12291" width="47" customWidth="1"/>
    <col min="12292" max="12293" width="13.36328125" customWidth="1"/>
    <col min="12545" max="12545" width="9.36328125" customWidth="1"/>
    <col min="12546" max="12546" width="9.54296875" customWidth="1"/>
    <col min="12547" max="12547" width="47" customWidth="1"/>
    <col min="12548" max="12549" width="13.36328125" customWidth="1"/>
    <col min="12801" max="12801" width="9.36328125" customWidth="1"/>
    <col min="12802" max="12802" width="9.54296875" customWidth="1"/>
    <col min="12803" max="12803" width="47" customWidth="1"/>
    <col min="12804" max="12805" width="13.36328125" customWidth="1"/>
    <col min="13057" max="13057" width="9.36328125" customWidth="1"/>
    <col min="13058" max="13058" width="9.54296875" customWidth="1"/>
    <col min="13059" max="13059" width="47" customWidth="1"/>
    <col min="13060" max="13061" width="13.36328125" customWidth="1"/>
    <col min="13313" max="13313" width="9.36328125" customWidth="1"/>
    <col min="13314" max="13314" width="9.54296875" customWidth="1"/>
    <col min="13315" max="13315" width="47" customWidth="1"/>
    <col min="13316" max="13317" width="13.36328125" customWidth="1"/>
    <col min="13569" max="13569" width="9.36328125" customWidth="1"/>
    <col min="13570" max="13570" width="9.54296875" customWidth="1"/>
    <col min="13571" max="13571" width="47" customWidth="1"/>
    <col min="13572" max="13573" width="13.36328125" customWidth="1"/>
    <col min="13825" max="13825" width="9.36328125" customWidth="1"/>
    <col min="13826" max="13826" width="9.54296875" customWidth="1"/>
    <col min="13827" max="13827" width="47" customWidth="1"/>
    <col min="13828" max="13829" width="13.36328125" customWidth="1"/>
    <col min="14081" max="14081" width="9.36328125" customWidth="1"/>
    <col min="14082" max="14082" width="9.54296875" customWidth="1"/>
    <col min="14083" max="14083" width="47" customWidth="1"/>
    <col min="14084" max="14085" width="13.36328125" customWidth="1"/>
    <col min="14337" max="14337" width="9.36328125" customWidth="1"/>
    <col min="14338" max="14338" width="9.54296875" customWidth="1"/>
    <col min="14339" max="14339" width="47" customWidth="1"/>
    <col min="14340" max="14341" width="13.36328125" customWidth="1"/>
    <col min="14593" max="14593" width="9.36328125" customWidth="1"/>
    <col min="14594" max="14594" width="9.54296875" customWidth="1"/>
    <col min="14595" max="14595" width="47" customWidth="1"/>
    <col min="14596" max="14597" width="13.36328125" customWidth="1"/>
    <col min="14849" max="14849" width="9.36328125" customWidth="1"/>
    <col min="14850" max="14850" width="9.54296875" customWidth="1"/>
    <col min="14851" max="14851" width="47" customWidth="1"/>
    <col min="14852" max="14853" width="13.36328125" customWidth="1"/>
    <col min="15105" max="15105" width="9.36328125" customWidth="1"/>
    <col min="15106" max="15106" width="9.54296875" customWidth="1"/>
    <col min="15107" max="15107" width="47" customWidth="1"/>
    <col min="15108" max="15109" width="13.36328125" customWidth="1"/>
    <col min="15361" max="15361" width="9.36328125" customWidth="1"/>
    <col min="15362" max="15362" width="9.54296875" customWidth="1"/>
    <col min="15363" max="15363" width="47" customWidth="1"/>
    <col min="15364" max="15365" width="13.36328125" customWidth="1"/>
    <col min="15617" max="15617" width="9.36328125" customWidth="1"/>
    <col min="15618" max="15618" width="9.54296875" customWidth="1"/>
    <col min="15619" max="15619" width="47" customWidth="1"/>
    <col min="15620" max="15621" width="13.36328125" customWidth="1"/>
    <col min="15873" max="15873" width="9.36328125" customWidth="1"/>
    <col min="15874" max="15874" width="9.54296875" customWidth="1"/>
    <col min="15875" max="15875" width="47" customWidth="1"/>
    <col min="15876" max="15877" width="13.36328125" customWidth="1"/>
    <col min="16129" max="16129" width="9.36328125" customWidth="1"/>
    <col min="16130" max="16130" width="9.54296875" customWidth="1"/>
    <col min="16131" max="16131" width="47" customWidth="1"/>
    <col min="16132" max="16133" width="13.36328125" customWidth="1"/>
  </cols>
  <sheetData>
    <row r="1" spans="1:5" ht="18" thickBot="1" x14ac:dyDescent="0.4">
      <c r="A1" s="91" t="s">
        <v>0</v>
      </c>
      <c r="B1" s="91"/>
      <c r="C1" s="91"/>
      <c r="D1" s="91"/>
      <c r="E1" s="91"/>
    </row>
    <row r="2" spans="1:5" ht="15" thickTop="1" x14ac:dyDescent="0.35">
      <c r="A2" s="92" t="s">
        <v>1</v>
      </c>
      <c r="B2" s="93"/>
      <c r="C2" s="94" t="s">
        <v>2</v>
      </c>
      <c r="D2" s="96" t="s">
        <v>3</v>
      </c>
      <c r="E2" s="98" t="s">
        <v>4</v>
      </c>
    </row>
    <row r="3" spans="1:5" x14ac:dyDescent="0.35">
      <c r="A3" s="1" t="s">
        <v>5</v>
      </c>
      <c r="B3" s="2" t="s">
        <v>6</v>
      </c>
      <c r="C3" s="95"/>
      <c r="D3" s="95"/>
      <c r="E3" s="99"/>
    </row>
    <row r="4" spans="1:5" x14ac:dyDescent="0.35">
      <c r="A4" s="3" t="s">
        <v>7</v>
      </c>
      <c r="B4" s="4" t="s">
        <v>8</v>
      </c>
      <c r="C4" s="95"/>
      <c r="D4" s="95"/>
      <c r="E4" s="99"/>
    </row>
    <row r="5" spans="1:5" ht="15" thickBot="1" x14ac:dyDescent="0.4">
      <c r="A5" s="5" t="s">
        <v>9</v>
      </c>
      <c r="B5" s="6" t="s">
        <v>10</v>
      </c>
      <c r="C5" s="95"/>
      <c r="D5" s="97"/>
      <c r="E5" s="100"/>
    </row>
    <row r="6" spans="1:5" x14ac:dyDescent="0.35">
      <c r="A6" s="7"/>
      <c r="B6" s="8"/>
      <c r="C6" s="9" t="s">
        <v>11</v>
      </c>
      <c r="D6" s="10"/>
      <c r="E6" s="11"/>
    </row>
    <row r="7" spans="1:5" x14ac:dyDescent="0.35">
      <c r="A7" s="12"/>
      <c r="B7" s="13">
        <v>1111</v>
      </c>
      <c r="C7" s="14" t="s">
        <v>12</v>
      </c>
      <c r="D7" s="15">
        <v>2527323.2400000002</v>
      </c>
      <c r="E7" s="16">
        <v>3500000</v>
      </c>
    </row>
    <row r="8" spans="1:5" x14ac:dyDescent="0.35">
      <c r="A8" s="12"/>
      <c r="B8" s="13">
        <v>1112</v>
      </c>
      <c r="C8" s="14" t="s">
        <v>13</v>
      </c>
      <c r="D8" s="15">
        <v>185481.97</v>
      </c>
      <c r="E8" s="16">
        <v>250000</v>
      </c>
    </row>
    <row r="9" spans="1:5" x14ac:dyDescent="0.35">
      <c r="A9" s="12"/>
      <c r="B9" s="13">
        <v>1113</v>
      </c>
      <c r="C9" s="14" t="s">
        <v>14</v>
      </c>
      <c r="D9" s="15">
        <v>645782.76</v>
      </c>
      <c r="E9" s="16">
        <v>700000</v>
      </c>
    </row>
    <row r="10" spans="1:5" x14ac:dyDescent="0.35">
      <c r="A10" s="12"/>
      <c r="B10" s="13">
        <v>1121</v>
      </c>
      <c r="C10" s="14" t="s">
        <v>15</v>
      </c>
      <c r="D10" s="15">
        <v>4813215.03</v>
      </c>
      <c r="E10" s="16">
        <v>4900000</v>
      </c>
    </row>
    <row r="11" spans="1:5" x14ac:dyDescent="0.35">
      <c r="A11" s="12"/>
      <c r="B11" s="13">
        <v>1122</v>
      </c>
      <c r="C11" s="14" t="s">
        <v>16</v>
      </c>
      <c r="D11" s="15">
        <v>219070</v>
      </c>
      <c r="E11" s="16">
        <v>300000</v>
      </c>
    </row>
    <row r="12" spans="1:5" x14ac:dyDescent="0.35">
      <c r="A12" s="12"/>
      <c r="B12" s="13">
        <v>1211</v>
      </c>
      <c r="C12" s="14" t="s">
        <v>17</v>
      </c>
      <c r="D12" s="15">
        <v>8247996.2000000002</v>
      </c>
      <c r="E12" s="16">
        <v>8400000</v>
      </c>
    </row>
    <row r="13" spans="1:5" x14ac:dyDescent="0.35">
      <c r="A13" s="12"/>
      <c r="B13" s="13">
        <v>1334</v>
      </c>
      <c r="C13" s="14" t="s">
        <v>18</v>
      </c>
      <c r="D13" s="15">
        <v>22145.200000000001</v>
      </c>
      <c r="E13" s="16">
        <v>30000</v>
      </c>
    </row>
    <row r="14" spans="1:5" x14ac:dyDescent="0.35">
      <c r="A14" s="12"/>
      <c r="B14" s="13">
        <v>1341</v>
      </c>
      <c r="C14" s="14" t="s">
        <v>19</v>
      </c>
      <c r="D14" s="15">
        <v>35180</v>
      </c>
      <c r="E14" s="16">
        <v>35000</v>
      </c>
    </row>
    <row r="15" spans="1:5" x14ac:dyDescent="0.35">
      <c r="A15" s="12"/>
      <c r="B15" s="13">
        <v>1345</v>
      </c>
      <c r="C15" s="14" t="s">
        <v>20</v>
      </c>
      <c r="D15" s="15">
        <v>488520</v>
      </c>
      <c r="E15" s="16">
        <v>980000</v>
      </c>
    </row>
    <row r="16" spans="1:5" x14ac:dyDescent="0.35">
      <c r="A16" s="12"/>
      <c r="B16" s="13">
        <v>1349</v>
      </c>
      <c r="C16" s="14" t="s">
        <v>21</v>
      </c>
      <c r="D16" s="15">
        <v>1883.34</v>
      </c>
      <c r="E16" s="16">
        <v>10000</v>
      </c>
    </row>
    <row r="17" spans="1:5" x14ac:dyDescent="0.35">
      <c r="A17" s="12"/>
      <c r="B17" s="13">
        <v>1359</v>
      </c>
      <c r="C17" s="14" t="s">
        <v>22</v>
      </c>
      <c r="D17" s="15">
        <v>0</v>
      </c>
      <c r="E17" s="16">
        <v>0</v>
      </c>
    </row>
    <row r="18" spans="1:5" x14ac:dyDescent="0.35">
      <c r="A18" s="12"/>
      <c r="B18" s="13">
        <v>1361</v>
      </c>
      <c r="C18" s="14" t="s">
        <v>23</v>
      </c>
      <c r="D18" s="15">
        <v>7250</v>
      </c>
      <c r="E18" s="16">
        <v>10000</v>
      </c>
    </row>
    <row r="19" spans="1:5" x14ac:dyDescent="0.35">
      <c r="A19" s="12"/>
      <c r="B19" s="13">
        <v>1381</v>
      </c>
      <c r="C19" s="14" t="s">
        <v>24</v>
      </c>
      <c r="D19" s="15">
        <v>125733.19</v>
      </c>
      <c r="E19" s="16">
        <v>130000</v>
      </c>
    </row>
    <row r="20" spans="1:5" x14ac:dyDescent="0.35">
      <c r="A20" s="12"/>
      <c r="B20" s="13">
        <v>1511</v>
      </c>
      <c r="C20" s="14" t="s">
        <v>25</v>
      </c>
      <c r="D20" s="15">
        <v>832175.85</v>
      </c>
      <c r="E20" s="16">
        <v>1000000</v>
      </c>
    </row>
    <row r="21" spans="1:5" x14ac:dyDescent="0.35">
      <c r="A21" s="17"/>
      <c r="B21" s="14"/>
      <c r="C21" s="18" t="s">
        <v>26</v>
      </c>
      <c r="D21" s="19">
        <f>SUM(D7:D20)</f>
        <v>18151756.780000001</v>
      </c>
      <c r="E21" s="20">
        <f>SUM(E7:E20)</f>
        <v>20245000</v>
      </c>
    </row>
    <row r="22" spans="1:5" x14ac:dyDescent="0.35">
      <c r="A22" s="12"/>
      <c r="B22" s="13"/>
      <c r="C22" s="18" t="s">
        <v>27</v>
      </c>
      <c r="D22" s="19"/>
      <c r="E22" s="16"/>
    </row>
    <row r="23" spans="1:5" x14ac:dyDescent="0.35">
      <c r="A23" s="12"/>
      <c r="B23" s="13">
        <v>2420</v>
      </c>
      <c r="C23" s="21" t="s">
        <v>28</v>
      </c>
      <c r="D23" s="22">
        <v>100000</v>
      </c>
      <c r="E23" s="16">
        <v>0</v>
      </c>
    </row>
    <row r="24" spans="1:5" x14ac:dyDescent="0.35">
      <c r="A24" s="12"/>
      <c r="B24" s="13">
        <v>2460</v>
      </c>
      <c r="C24" s="14" t="s">
        <v>29</v>
      </c>
      <c r="D24" s="15">
        <v>0</v>
      </c>
      <c r="E24" s="16">
        <v>3000</v>
      </c>
    </row>
    <row r="25" spans="1:5" s="28" customFormat="1" x14ac:dyDescent="0.35">
      <c r="A25" s="23">
        <v>2219</v>
      </c>
      <c r="B25" s="24"/>
      <c r="C25" s="25" t="s">
        <v>30</v>
      </c>
      <c r="D25" s="26">
        <v>0</v>
      </c>
      <c r="E25" s="27">
        <v>0</v>
      </c>
    </row>
    <row r="26" spans="1:5" x14ac:dyDescent="0.35">
      <c r="A26" s="29">
        <v>2321</v>
      </c>
      <c r="B26" s="30"/>
      <c r="C26" s="14" t="s">
        <v>31</v>
      </c>
      <c r="D26" s="22">
        <v>620110.82999999996</v>
      </c>
      <c r="E26" s="31">
        <v>1000000</v>
      </c>
    </row>
    <row r="27" spans="1:5" x14ac:dyDescent="0.35">
      <c r="A27" s="12">
        <v>2341</v>
      </c>
      <c r="B27" s="13"/>
      <c r="C27" s="14" t="s">
        <v>32</v>
      </c>
      <c r="D27" s="15">
        <v>2000</v>
      </c>
      <c r="E27" s="16">
        <v>2000</v>
      </c>
    </row>
    <row r="28" spans="1:5" x14ac:dyDescent="0.35">
      <c r="A28" s="12">
        <v>3314</v>
      </c>
      <c r="B28" s="13"/>
      <c r="C28" s="14" t="s">
        <v>33</v>
      </c>
      <c r="D28" s="15">
        <v>1865</v>
      </c>
      <c r="E28" s="16">
        <v>3000</v>
      </c>
    </row>
    <row r="29" spans="1:5" x14ac:dyDescent="0.35">
      <c r="A29" s="12">
        <v>3399</v>
      </c>
      <c r="B29" s="13"/>
      <c r="C29" s="14" t="s">
        <v>34</v>
      </c>
      <c r="D29" s="15">
        <v>0</v>
      </c>
      <c r="E29" s="16">
        <v>10000</v>
      </c>
    </row>
    <row r="30" spans="1:5" x14ac:dyDescent="0.35">
      <c r="A30" s="12">
        <v>3419</v>
      </c>
      <c r="B30" s="13"/>
      <c r="C30" s="14" t="s">
        <v>35</v>
      </c>
      <c r="D30" s="15">
        <v>419725.06</v>
      </c>
      <c r="E30" s="16">
        <v>152000</v>
      </c>
    </row>
    <row r="31" spans="1:5" x14ac:dyDescent="0.35">
      <c r="A31" s="29">
        <v>3429</v>
      </c>
      <c r="B31" s="32"/>
      <c r="C31" s="21" t="s">
        <v>36</v>
      </c>
      <c r="D31" s="22">
        <v>760573</v>
      </c>
      <c r="E31" s="31">
        <v>840000</v>
      </c>
    </row>
    <row r="32" spans="1:5" x14ac:dyDescent="0.35">
      <c r="A32" s="12">
        <v>3612</v>
      </c>
      <c r="B32" s="13"/>
      <c r="C32" s="14" t="s">
        <v>37</v>
      </c>
      <c r="D32" s="15">
        <v>168714.54</v>
      </c>
      <c r="E32" s="16">
        <v>230000</v>
      </c>
    </row>
    <row r="33" spans="1:5" x14ac:dyDescent="0.35">
      <c r="A33" s="12">
        <v>3613</v>
      </c>
      <c r="B33" s="13"/>
      <c r="C33" s="14" t="s">
        <v>38</v>
      </c>
      <c r="D33" s="15">
        <v>270679.01</v>
      </c>
      <c r="E33" s="16">
        <v>300000</v>
      </c>
    </row>
    <row r="34" spans="1:5" x14ac:dyDescent="0.35">
      <c r="A34" s="12">
        <v>3632</v>
      </c>
      <c r="B34" s="13"/>
      <c r="C34" s="14" t="s">
        <v>39</v>
      </c>
      <c r="D34" s="15">
        <v>7528</v>
      </c>
      <c r="E34" s="16">
        <v>15000</v>
      </c>
    </row>
    <row r="35" spans="1:5" x14ac:dyDescent="0.35">
      <c r="A35" s="12">
        <v>3722</v>
      </c>
      <c r="B35" s="13"/>
      <c r="C35" s="14" t="s">
        <v>40</v>
      </c>
      <c r="D35" s="15">
        <v>82416.3</v>
      </c>
      <c r="E35" s="16">
        <v>40000</v>
      </c>
    </row>
    <row r="36" spans="1:5" x14ac:dyDescent="0.35">
      <c r="A36" s="12">
        <v>3725</v>
      </c>
      <c r="B36" s="13"/>
      <c r="C36" s="14" t="s">
        <v>41</v>
      </c>
      <c r="D36" s="15">
        <v>335024.57</v>
      </c>
      <c r="E36" s="16">
        <v>350000</v>
      </c>
    </row>
    <row r="37" spans="1:5" s="28" customFormat="1" x14ac:dyDescent="0.35">
      <c r="A37" s="33">
        <v>3729</v>
      </c>
      <c r="B37" s="34"/>
      <c r="C37" s="35" t="s">
        <v>42</v>
      </c>
      <c r="D37" s="36">
        <v>65000</v>
      </c>
      <c r="E37" s="37">
        <v>0</v>
      </c>
    </row>
    <row r="38" spans="1:5" s="28" customFormat="1" x14ac:dyDescent="0.35">
      <c r="A38" s="33">
        <v>3745</v>
      </c>
      <c r="B38" s="34"/>
      <c r="C38" s="35" t="s">
        <v>43</v>
      </c>
      <c r="D38" s="36">
        <v>0</v>
      </c>
      <c r="E38" s="37">
        <v>0</v>
      </c>
    </row>
    <row r="39" spans="1:5" x14ac:dyDescent="0.35">
      <c r="A39" s="12">
        <v>4351</v>
      </c>
      <c r="B39" s="13"/>
      <c r="C39" s="14" t="s">
        <v>44</v>
      </c>
      <c r="D39" s="15">
        <v>392243</v>
      </c>
      <c r="E39" s="16">
        <v>510000</v>
      </c>
    </row>
    <row r="40" spans="1:5" s="28" customFormat="1" x14ac:dyDescent="0.35">
      <c r="A40" s="33">
        <v>5512</v>
      </c>
      <c r="B40" s="34"/>
      <c r="C40" s="35" t="s">
        <v>45</v>
      </c>
      <c r="D40" s="36">
        <v>0</v>
      </c>
      <c r="E40" s="37">
        <v>0</v>
      </c>
    </row>
    <row r="41" spans="1:5" x14ac:dyDescent="0.35">
      <c r="A41" s="12">
        <v>6171</v>
      </c>
      <c r="B41" s="13"/>
      <c r="C41" s="14" t="s">
        <v>46</v>
      </c>
      <c r="D41" s="15">
        <v>122752</v>
      </c>
      <c r="E41" s="16">
        <v>200000</v>
      </c>
    </row>
    <row r="42" spans="1:5" x14ac:dyDescent="0.35">
      <c r="A42" s="12">
        <v>6310</v>
      </c>
      <c r="B42" s="13"/>
      <c r="C42" s="14" t="s">
        <v>47</v>
      </c>
      <c r="D42" s="15">
        <v>25786.63</v>
      </c>
      <c r="E42" s="16">
        <v>30000</v>
      </c>
    </row>
    <row r="43" spans="1:5" x14ac:dyDescent="0.35">
      <c r="A43" s="12">
        <v>6409</v>
      </c>
      <c r="B43" s="13"/>
      <c r="C43" s="14" t="s">
        <v>48</v>
      </c>
      <c r="D43" s="15">
        <v>9565.5499999999993</v>
      </c>
      <c r="E43" s="16">
        <v>10000</v>
      </c>
    </row>
    <row r="44" spans="1:5" x14ac:dyDescent="0.35">
      <c r="A44" s="12"/>
      <c r="B44" s="13"/>
      <c r="C44" s="18" t="s">
        <v>49</v>
      </c>
      <c r="D44" s="19">
        <f>SUM(D23:D43)</f>
        <v>3383983.4899999993</v>
      </c>
      <c r="E44" s="20">
        <f>SUM(E24:E43)</f>
        <v>3695000</v>
      </c>
    </row>
    <row r="45" spans="1:5" x14ac:dyDescent="0.35">
      <c r="A45" s="12"/>
      <c r="B45" s="13"/>
      <c r="C45" s="18" t="s">
        <v>50</v>
      </c>
      <c r="D45" s="19">
        <v>0</v>
      </c>
      <c r="E45" s="38">
        <v>0</v>
      </c>
    </row>
    <row r="46" spans="1:5" x14ac:dyDescent="0.35">
      <c r="A46" s="12"/>
      <c r="B46" s="13"/>
      <c r="C46" s="18" t="s">
        <v>51</v>
      </c>
      <c r="D46" s="19"/>
      <c r="E46" s="37"/>
    </row>
    <row r="47" spans="1:5" x14ac:dyDescent="0.35">
      <c r="A47" s="12"/>
      <c r="B47" s="13">
        <v>4111</v>
      </c>
      <c r="C47" s="21" t="s">
        <v>52</v>
      </c>
      <c r="D47" s="22">
        <v>38600</v>
      </c>
      <c r="E47" s="16">
        <v>0</v>
      </c>
    </row>
    <row r="48" spans="1:5" x14ac:dyDescent="0.35">
      <c r="A48" s="12"/>
      <c r="B48" s="13">
        <v>4112</v>
      </c>
      <c r="C48" s="14" t="s">
        <v>53</v>
      </c>
      <c r="D48" s="15">
        <v>219600</v>
      </c>
      <c r="E48" s="16">
        <v>230000</v>
      </c>
    </row>
    <row r="49" spans="1:5" x14ac:dyDescent="0.35">
      <c r="A49" s="12"/>
      <c r="B49" s="13">
        <v>4113</v>
      </c>
      <c r="C49" s="14" t="s">
        <v>54</v>
      </c>
      <c r="D49" s="15">
        <v>218350</v>
      </c>
      <c r="E49" s="16">
        <v>0</v>
      </c>
    </row>
    <row r="50" spans="1:5" x14ac:dyDescent="0.35">
      <c r="A50" s="12"/>
      <c r="B50" s="13">
        <v>4116</v>
      </c>
      <c r="C50" s="14" t="s">
        <v>55</v>
      </c>
      <c r="D50" s="15">
        <v>1403656</v>
      </c>
      <c r="E50" s="16">
        <v>0</v>
      </c>
    </row>
    <row r="51" spans="1:5" x14ac:dyDescent="0.35">
      <c r="A51" s="12"/>
      <c r="B51" s="13">
        <v>4121</v>
      </c>
      <c r="C51" s="14" t="s">
        <v>56</v>
      </c>
      <c r="D51" s="15">
        <v>1134</v>
      </c>
      <c r="E51" s="16">
        <v>3000</v>
      </c>
    </row>
    <row r="52" spans="1:5" x14ac:dyDescent="0.35">
      <c r="A52" s="12"/>
      <c r="B52" s="13">
        <v>4122</v>
      </c>
      <c r="C52" s="14" t="s">
        <v>57</v>
      </c>
      <c r="D52" s="15">
        <v>71000</v>
      </c>
      <c r="E52" s="16">
        <v>0</v>
      </c>
    </row>
    <row r="53" spans="1:5" x14ac:dyDescent="0.35">
      <c r="A53" s="12"/>
      <c r="B53" s="13">
        <v>4216</v>
      </c>
      <c r="C53" s="14" t="s">
        <v>58</v>
      </c>
      <c r="D53" s="15">
        <v>10468967.34</v>
      </c>
      <c r="E53" s="16">
        <v>0</v>
      </c>
    </row>
    <row r="54" spans="1:5" x14ac:dyDescent="0.35">
      <c r="A54" s="12">
        <v>6330</v>
      </c>
      <c r="B54" s="13">
        <v>4139</v>
      </c>
      <c r="C54" s="14" t="s">
        <v>59</v>
      </c>
      <c r="D54" s="15">
        <v>88300</v>
      </c>
      <c r="E54" s="16">
        <v>200000</v>
      </c>
    </row>
    <row r="55" spans="1:5" x14ac:dyDescent="0.35">
      <c r="A55" s="12"/>
      <c r="B55" s="13"/>
      <c r="C55" s="18" t="s">
        <v>60</v>
      </c>
      <c r="D55" s="19">
        <f>SUM(D47:D54)</f>
        <v>12509607.34</v>
      </c>
      <c r="E55" s="39">
        <f>SUM(E47:E54)</f>
        <v>433000</v>
      </c>
    </row>
    <row r="56" spans="1:5" x14ac:dyDescent="0.35">
      <c r="A56" s="12"/>
      <c r="B56" s="13"/>
      <c r="C56" s="18" t="s">
        <v>61</v>
      </c>
      <c r="D56" s="19">
        <f>D55+D45+D44+D21</f>
        <v>34045347.609999999</v>
      </c>
      <c r="E56" s="40">
        <f>SUM(E55+E45+E44+E21)</f>
        <v>24373000</v>
      </c>
    </row>
    <row r="57" spans="1:5" x14ac:dyDescent="0.35">
      <c r="A57" s="33"/>
      <c r="B57" s="34"/>
      <c r="C57" s="41" t="s">
        <v>62</v>
      </c>
      <c r="D57" s="42">
        <f>SUM(D58:D59)</f>
        <v>12088772.469999999</v>
      </c>
      <c r="E57" s="38">
        <f>SUM(E58:E58)</f>
        <v>4000000</v>
      </c>
    </row>
    <row r="58" spans="1:5" x14ac:dyDescent="0.35">
      <c r="A58" s="43"/>
      <c r="B58" s="44">
        <v>8115</v>
      </c>
      <c r="C58" s="45" t="s">
        <v>63</v>
      </c>
      <c r="D58" s="26">
        <v>769329.93</v>
      </c>
      <c r="E58" s="27">
        <v>4000000</v>
      </c>
    </row>
    <row r="59" spans="1:5" x14ac:dyDescent="0.35">
      <c r="A59" s="43"/>
      <c r="B59" s="44">
        <v>8123</v>
      </c>
      <c r="C59" s="45" t="s">
        <v>64</v>
      </c>
      <c r="D59" s="46">
        <v>11319442.539999999</v>
      </c>
      <c r="E59" s="47">
        <v>0</v>
      </c>
    </row>
    <row r="60" spans="1:5" ht="15" thickBot="1" x14ac:dyDescent="0.4">
      <c r="A60" s="48"/>
      <c r="B60" s="49"/>
      <c r="C60" s="50" t="s">
        <v>65</v>
      </c>
      <c r="D60" s="51">
        <f>SUM(D56:D57)</f>
        <v>46134120.079999998</v>
      </c>
      <c r="E60" s="52">
        <f>SUM(E56:E57)</f>
        <v>28373000</v>
      </c>
    </row>
    <row r="61" spans="1:5" x14ac:dyDescent="0.35">
      <c r="A61" s="53" t="s">
        <v>66</v>
      </c>
      <c r="B61" s="53"/>
      <c r="C61" s="53"/>
      <c r="D61" s="53"/>
      <c r="E61" s="54"/>
    </row>
    <row r="62" spans="1:5" x14ac:dyDescent="0.35">
      <c r="A62" s="53" t="s">
        <v>110</v>
      </c>
      <c r="B62" s="53"/>
      <c r="C62" s="53"/>
      <c r="D62" s="53"/>
      <c r="E62" s="54"/>
    </row>
    <row r="63" spans="1:5" x14ac:dyDescent="0.35">
      <c r="A63" s="53" t="s">
        <v>67</v>
      </c>
      <c r="B63" s="53"/>
      <c r="C63" s="55">
        <v>45243</v>
      </c>
      <c r="D63" s="55"/>
      <c r="E63" s="54"/>
    </row>
    <row r="64" spans="1:5" x14ac:dyDescent="0.35">
      <c r="A64" s="53" t="s">
        <v>68</v>
      </c>
      <c r="B64" s="53"/>
      <c r="C64" s="55">
        <v>45243</v>
      </c>
      <c r="D64" s="55"/>
      <c r="E64" s="54"/>
    </row>
    <row r="65" spans="1:5" x14ac:dyDescent="0.35">
      <c r="A65" s="53" t="s">
        <v>69</v>
      </c>
      <c r="B65" s="53"/>
      <c r="C65" s="53"/>
      <c r="D65" s="55"/>
      <c r="E65" s="54"/>
    </row>
  </sheetData>
  <mergeCells count="5">
    <mergeCell ref="A1:E1"/>
    <mergeCell ref="A2:B2"/>
    <mergeCell ref="C2:C5"/>
    <mergeCell ref="D2:D5"/>
    <mergeCell ref="E2:E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1" workbookViewId="0">
      <selection activeCell="C55" sqref="C55"/>
    </sheetView>
  </sheetViews>
  <sheetFormatPr defaultRowHeight="14.5" x14ac:dyDescent="0.35"/>
  <cols>
    <col min="1" max="1" width="10" customWidth="1"/>
    <col min="2" max="2" width="9.36328125" customWidth="1"/>
    <col min="3" max="3" width="45.6328125" customWidth="1"/>
    <col min="4" max="4" width="13.36328125" customWidth="1"/>
    <col min="5" max="5" width="12.54296875" customWidth="1"/>
  </cols>
  <sheetData>
    <row r="1" spans="1:5" ht="18" thickBot="1" x14ac:dyDescent="0.4">
      <c r="A1" s="91" t="s">
        <v>0</v>
      </c>
      <c r="B1" s="91"/>
      <c r="C1" s="91"/>
      <c r="D1" s="91"/>
      <c r="E1" s="91"/>
    </row>
    <row r="2" spans="1:5" x14ac:dyDescent="0.35">
      <c r="A2" s="101" t="s">
        <v>1</v>
      </c>
      <c r="B2" s="102"/>
      <c r="C2" s="103" t="s">
        <v>70</v>
      </c>
      <c r="D2" s="104" t="s">
        <v>71</v>
      </c>
      <c r="E2" s="107" t="s">
        <v>4</v>
      </c>
    </row>
    <row r="3" spans="1:5" x14ac:dyDescent="0.35">
      <c r="A3" s="56" t="s">
        <v>5</v>
      </c>
      <c r="B3" s="2" t="s">
        <v>6</v>
      </c>
      <c r="C3" s="95"/>
      <c r="D3" s="105"/>
      <c r="E3" s="108"/>
    </row>
    <row r="4" spans="1:5" x14ac:dyDescent="0.35">
      <c r="A4" s="57" t="s">
        <v>7</v>
      </c>
      <c r="B4" s="4" t="s">
        <v>8</v>
      </c>
      <c r="C4" s="95"/>
      <c r="D4" s="105"/>
      <c r="E4" s="108"/>
    </row>
    <row r="5" spans="1:5" ht="15" thickBot="1" x14ac:dyDescent="0.4">
      <c r="A5" s="58" t="s">
        <v>9</v>
      </c>
      <c r="B5" s="6" t="s">
        <v>10</v>
      </c>
      <c r="C5" s="95"/>
      <c r="D5" s="106"/>
      <c r="E5" s="109"/>
    </row>
    <row r="6" spans="1:5" ht="15" thickTop="1" x14ac:dyDescent="0.35">
      <c r="A6" s="59">
        <v>2212</v>
      </c>
      <c r="B6" s="60"/>
      <c r="C6" s="61" t="s">
        <v>72</v>
      </c>
      <c r="D6" s="62">
        <v>220267</v>
      </c>
      <c r="E6" s="63">
        <v>360000</v>
      </c>
    </row>
    <row r="7" spans="1:5" x14ac:dyDescent="0.35">
      <c r="A7" s="29">
        <v>2219</v>
      </c>
      <c r="B7" s="64"/>
      <c r="C7" s="21" t="s">
        <v>30</v>
      </c>
      <c r="D7" s="65">
        <v>0</v>
      </c>
      <c r="E7" s="27">
        <v>20000</v>
      </c>
    </row>
    <row r="8" spans="1:5" x14ac:dyDescent="0.35">
      <c r="A8" s="12">
        <v>2292</v>
      </c>
      <c r="B8" s="66"/>
      <c r="C8" s="14" t="s">
        <v>73</v>
      </c>
      <c r="D8" s="67">
        <v>219530.2</v>
      </c>
      <c r="E8" s="16">
        <v>220000</v>
      </c>
    </row>
    <row r="9" spans="1:5" x14ac:dyDescent="0.35">
      <c r="A9" s="12">
        <v>2321</v>
      </c>
      <c r="B9" s="66"/>
      <c r="C9" s="21" t="s">
        <v>74</v>
      </c>
      <c r="D9" s="67">
        <v>667120.19999999995</v>
      </c>
      <c r="E9" s="16">
        <v>1000000</v>
      </c>
    </row>
    <row r="10" spans="1:5" x14ac:dyDescent="0.35">
      <c r="A10" s="12">
        <v>3113</v>
      </c>
      <c r="B10" s="66"/>
      <c r="C10" s="14" t="s">
        <v>75</v>
      </c>
      <c r="D10" s="67">
        <v>1945047.03</v>
      </c>
      <c r="E10" s="16">
        <v>1370000</v>
      </c>
    </row>
    <row r="11" spans="1:5" x14ac:dyDescent="0.35">
      <c r="A11" s="68">
        <v>3113</v>
      </c>
      <c r="B11" s="69" t="s">
        <v>76</v>
      </c>
      <c r="C11" s="70" t="s">
        <v>77</v>
      </c>
      <c r="D11" s="71">
        <v>11423584.08</v>
      </c>
      <c r="E11" s="39">
        <v>0</v>
      </c>
    </row>
    <row r="12" spans="1:5" x14ac:dyDescent="0.35">
      <c r="A12" s="12">
        <v>3314</v>
      </c>
      <c r="B12" s="66"/>
      <c r="C12" s="14" t="s">
        <v>33</v>
      </c>
      <c r="D12" s="67">
        <v>34536</v>
      </c>
      <c r="E12" s="16">
        <v>80000</v>
      </c>
    </row>
    <row r="13" spans="1:5" x14ac:dyDescent="0.35">
      <c r="A13" s="12">
        <v>3330</v>
      </c>
      <c r="B13" s="66"/>
      <c r="C13" s="14" t="s">
        <v>78</v>
      </c>
      <c r="D13" s="67">
        <v>50000</v>
      </c>
      <c r="E13" s="16">
        <v>0</v>
      </c>
    </row>
    <row r="14" spans="1:5" x14ac:dyDescent="0.35">
      <c r="A14" s="12">
        <v>3341</v>
      </c>
      <c r="B14" s="66"/>
      <c r="C14" s="14" t="s">
        <v>79</v>
      </c>
      <c r="D14" s="67">
        <v>96212.14</v>
      </c>
      <c r="E14" s="16">
        <v>100000</v>
      </c>
    </row>
    <row r="15" spans="1:5" x14ac:dyDescent="0.35">
      <c r="A15" s="12">
        <v>3399</v>
      </c>
      <c r="B15" s="66"/>
      <c r="C15" s="14" t="s">
        <v>80</v>
      </c>
      <c r="D15" s="67">
        <v>221137.75</v>
      </c>
      <c r="E15" s="16">
        <v>470000</v>
      </c>
    </row>
    <row r="16" spans="1:5" x14ac:dyDescent="0.35">
      <c r="A16" s="12">
        <v>3419</v>
      </c>
      <c r="B16" s="64"/>
      <c r="C16" s="14" t="s">
        <v>35</v>
      </c>
      <c r="D16" s="67">
        <v>636365.6</v>
      </c>
      <c r="E16" s="16">
        <v>745000</v>
      </c>
    </row>
    <row r="17" spans="1:5" x14ac:dyDescent="0.35">
      <c r="A17" s="12">
        <v>3421</v>
      </c>
      <c r="B17" s="66"/>
      <c r="C17" s="14" t="s">
        <v>81</v>
      </c>
      <c r="D17" s="67">
        <v>259314</v>
      </c>
      <c r="E17" s="16">
        <v>200000</v>
      </c>
    </row>
    <row r="18" spans="1:5" x14ac:dyDescent="0.35">
      <c r="A18" s="12">
        <v>3429</v>
      </c>
      <c r="B18" s="66"/>
      <c r="C18" s="14" t="s">
        <v>82</v>
      </c>
      <c r="D18" s="67">
        <v>1200126.3399999999</v>
      </c>
      <c r="E18" s="16">
        <v>1775000</v>
      </c>
    </row>
    <row r="19" spans="1:5" x14ac:dyDescent="0.35">
      <c r="A19" s="12">
        <v>3612</v>
      </c>
      <c r="B19" s="66"/>
      <c r="C19" s="14" t="s">
        <v>83</v>
      </c>
      <c r="D19" s="67">
        <v>90092.42</v>
      </c>
      <c r="E19" s="16">
        <v>120000</v>
      </c>
    </row>
    <row r="20" spans="1:5" x14ac:dyDescent="0.35">
      <c r="A20" s="12">
        <v>3613</v>
      </c>
      <c r="B20" s="66"/>
      <c r="C20" s="14" t="s">
        <v>38</v>
      </c>
      <c r="D20" s="67">
        <v>569624.12</v>
      </c>
      <c r="E20" s="16">
        <v>450000</v>
      </c>
    </row>
    <row r="21" spans="1:5" x14ac:dyDescent="0.35">
      <c r="A21" s="68">
        <v>3613</v>
      </c>
      <c r="B21" s="69" t="s">
        <v>76</v>
      </c>
      <c r="C21" s="70" t="s">
        <v>84</v>
      </c>
      <c r="D21" s="71">
        <v>11918981.039999999</v>
      </c>
      <c r="E21" s="39">
        <v>0</v>
      </c>
    </row>
    <row r="22" spans="1:5" x14ac:dyDescent="0.35">
      <c r="A22" s="68">
        <v>3613</v>
      </c>
      <c r="B22" s="69" t="s">
        <v>76</v>
      </c>
      <c r="C22" s="70" t="s">
        <v>85</v>
      </c>
      <c r="D22" s="71">
        <v>349548.43</v>
      </c>
      <c r="E22" s="39">
        <v>0</v>
      </c>
    </row>
    <row r="23" spans="1:5" x14ac:dyDescent="0.35">
      <c r="A23" s="12">
        <v>3631</v>
      </c>
      <c r="B23" s="66"/>
      <c r="C23" s="14" t="s">
        <v>86</v>
      </c>
      <c r="D23" s="67">
        <v>243800.32000000001</v>
      </c>
      <c r="E23" s="16">
        <v>300000</v>
      </c>
    </row>
    <row r="24" spans="1:5" x14ac:dyDescent="0.35">
      <c r="A24" s="72">
        <v>3631</v>
      </c>
      <c r="B24" s="64" t="s">
        <v>76</v>
      </c>
      <c r="C24" s="18" t="s">
        <v>87</v>
      </c>
      <c r="D24" s="73">
        <v>3035945.7</v>
      </c>
      <c r="E24" s="74">
        <v>0</v>
      </c>
    </row>
    <row r="25" spans="1:5" x14ac:dyDescent="0.35">
      <c r="A25" s="12">
        <v>3632</v>
      </c>
      <c r="B25" s="66"/>
      <c r="C25" s="14" t="s">
        <v>88</v>
      </c>
      <c r="D25" s="67">
        <v>68865.440000000002</v>
      </c>
      <c r="E25" s="16">
        <v>120000</v>
      </c>
    </row>
    <row r="26" spans="1:5" x14ac:dyDescent="0.35">
      <c r="A26" s="12">
        <v>3721</v>
      </c>
      <c r="B26" s="64"/>
      <c r="C26" s="14" t="s">
        <v>89</v>
      </c>
      <c r="D26" s="67">
        <v>22103.02</v>
      </c>
      <c r="E26" s="16">
        <v>50000</v>
      </c>
    </row>
    <row r="27" spans="1:5" x14ac:dyDescent="0.35">
      <c r="A27" s="12">
        <v>3722</v>
      </c>
      <c r="B27" s="66"/>
      <c r="C27" s="14" t="s">
        <v>90</v>
      </c>
      <c r="D27" s="67">
        <v>1371856.7</v>
      </c>
      <c r="E27" s="16">
        <v>1885000</v>
      </c>
    </row>
    <row r="28" spans="1:5" x14ac:dyDescent="0.35">
      <c r="A28" s="12">
        <v>3745</v>
      </c>
      <c r="B28" s="66"/>
      <c r="C28" s="14" t="s">
        <v>43</v>
      </c>
      <c r="D28" s="67">
        <v>1091656.95</v>
      </c>
      <c r="E28" s="16">
        <v>1660000</v>
      </c>
    </row>
    <row r="29" spans="1:5" x14ac:dyDescent="0.35">
      <c r="A29" s="12">
        <v>4351</v>
      </c>
      <c r="B29" s="66"/>
      <c r="C29" s="14" t="s">
        <v>91</v>
      </c>
      <c r="D29" s="67">
        <v>413937.58</v>
      </c>
      <c r="E29" s="16">
        <v>686000</v>
      </c>
    </row>
    <row r="30" spans="1:5" x14ac:dyDescent="0.35">
      <c r="A30" s="12">
        <v>4359</v>
      </c>
      <c r="B30" s="66"/>
      <c r="C30" s="14" t="s">
        <v>92</v>
      </c>
      <c r="D30" s="67">
        <v>8392</v>
      </c>
      <c r="E30" s="16">
        <v>30000</v>
      </c>
    </row>
    <row r="31" spans="1:5" x14ac:dyDescent="0.35">
      <c r="A31" s="29">
        <v>5512</v>
      </c>
      <c r="B31" s="75"/>
      <c r="C31" s="21" t="s">
        <v>93</v>
      </c>
      <c r="D31" s="67">
        <v>255914.35</v>
      </c>
      <c r="E31" s="31">
        <v>330000</v>
      </c>
    </row>
    <row r="32" spans="1:5" x14ac:dyDescent="0.35">
      <c r="A32" s="72">
        <v>5512</v>
      </c>
      <c r="B32" s="64" t="s">
        <v>76</v>
      </c>
      <c r="C32" s="18" t="s">
        <v>93</v>
      </c>
      <c r="D32" s="73">
        <v>50000</v>
      </c>
      <c r="E32" s="74">
        <v>0</v>
      </c>
    </row>
    <row r="33" spans="1:5" x14ac:dyDescent="0.35">
      <c r="A33" s="12">
        <v>6112</v>
      </c>
      <c r="B33" s="66"/>
      <c r="C33" s="14" t="s">
        <v>94</v>
      </c>
      <c r="D33" s="67">
        <v>1228299</v>
      </c>
      <c r="E33" s="16">
        <v>1700000</v>
      </c>
    </row>
    <row r="34" spans="1:5" x14ac:dyDescent="0.35">
      <c r="A34" s="12">
        <v>6118</v>
      </c>
      <c r="B34" s="66"/>
      <c r="C34" s="14" t="s">
        <v>95</v>
      </c>
      <c r="D34" s="67">
        <v>33774.800000000003</v>
      </c>
      <c r="E34" s="16">
        <v>0</v>
      </c>
    </row>
    <row r="35" spans="1:5" x14ac:dyDescent="0.35">
      <c r="A35" s="12">
        <v>6171</v>
      </c>
      <c r="B35" s="66"/>
      <c r="C35" s="21" t="s">
        <v>96</v>
      </c>
      <c r="D35" s="65">
        <v>3784303.68</v>
      </c>
      <c r="E35" s="16">
        <v>5694000</v>
      </c>
    </row>
    <row r="36" spans="1:5" x14ac:dyDescent="0.35">
      <c r="A36" s="72">
        <v>6171</v>
      </c>
      <c r="B36" s="76" t="s">
        <v>76</v>
      </c>
      <c r="C36" s="18" t="s">
        <v>97</v>
      </c>
      <c r="D36" s="77">
        <v>0</v>
      </c>
      <c r="E36" s="39">
        <v>5660000</v>
      </c>
    </row>
    <row r="37" spans="1:5" x14ac:dyDescent="0.35">
      <c r="A37" s="12">
        <v>6310</v>
      </c>
      <c r="B37" s="64"/>
      <c r="C37" s="14" t="s">
        <v>98</v>
      </c>
      <c r="D37" s="67">
        <v>481462.71</v>
      </c>
      <c r="E37" s="16">
        <v>774000</v>
      </c>
    </row>
    <row r="38" spans="1:5" x14ac:dyDescent="0.35">
      <c r="A38" s="12">
        <v>6320</v>
      </c>
      <c r="B38" s="66"/>
      <c r="C38" s="14" t="s">
        <v>99</v>
      </c>
      <c r="D38" s="67">
        <v>11038</v>
      </c>
      <c r="E38" s="16">
        <v>60000</v>
      </c>
    </row>
    <row r="39" spans="1:5" x14ac:dyDescent="0.35">
      <c r="A39" s="12">
        <v>6330</v>
      </c>
      <c r="B39" s="66"/>
      <c r="C39" s="14" t="s">
        <v>100</v>
      </c>
      <c r="D39" s="67">
        <v>200000</v>
      </c>
      <c r="E39" s="16">
        <v>200000</v>
      </c>
    </row>
    <row r="40" spans="1:5" x14ac:dyDescent="0.35">
      <c r="A40" s="12">
        <v>6399</v>
      </c>
      <c r="B40" s="66"/>
      <c r="C40" s="14" t="s">
        <v>101</v>
      </c>
      <c r="D40" s="67">
        <v>353330.07</v>
      </c>
      <c r="E40" s="16">
        <v>470000</v>
      </c>
    </row>
    <row r="41" spans="1:5" x14ac:dyDescent="0.35">
      <c r="A41" s="12">
        <v>6402</v>
      </c>
      <c r="B41" s="66"/>
      <c r="C41" s="14" t="s">
        <v>102</v>
      </c>
      <c r="D41" s="67">
        <v>46197.61</v>
      </c>
      <c r="E41" s="16">
        <v>0</v>
      </c>
    </row>
    <row r="42" spans="1:5" x14ac:dyDescent="0.35">
      <c r="A42" s="12">
        <v>6409</v>
      </c>
      <c r="B42" s="66"/>
      <c r="C42" s="14" t="s">
        <v>103</v>
      </c>
      <c r="D42" s="67">
        <v>49284</v>
      </c>
      <c r="E42" s="16">
        <v>140000</v>
      </c>
    </row>
    <row r="43" spans="1:5" x14ac:dyDescent="0.35">
      <c r="A43" s="17"/>
      <c r="B43" s="66"/>
      <c r="C43" s="18" t="s">
        <v>104</v>
      </c>
      <c r="D43" s="73">
        <f>D6+D7+D8+D9+D10+D12+D13+D14+D16+D15+D17+D18+D19+D20+D23+D25+D26+D27+D28+D29+D30+D31+D33+D34+D35+D37+D38+D39+D40+D41+D42</f>
        <v>15873589.030000001</v>
      </c>
      <c r="E43" s="74">
        <f>E6+E7+E8+E9+E10+E12+E13+E14+E15+E16+E17+E18+E19+E20+E23+E25+E26+E27+E28+E29+E30+E31+E33+E34+E35+E37+E38+E39+E40+E41+E42</f>
        <v>21009000</v>
      </c>
    </row>
    <row r="44" spans="1:5" x14ac:dyDescent="0.35">
      <c r="A44" s="17"/>
      <c r="B44" s="66"/>
      <c r="C44" s="78" t="s">
        <v>105</v>
      </c>
      <c r="D44" s="73">
        <f>D11+D21+D22+D24+D32+D36</f>
        <v>26778059.249999996</v>
      </c>
      <c r="E44" s="74">
        <f>E11+E21+E22+E24+E32+E36</f>
        <v>5660000</v>
      </c>
    </row>
    <row r="45" spans="1:5" x14ac:dyDescent="0.35">
      <c r="A45" s="17"/>
      <c r="B45" s="66"/>
      <c r="C45" s="78" t="s">
        <v>106</v>
      </c>
      <c r="D45" s="73">
        <f>SUM(D43:D44)</f>
        <v>42651648.280000001</v>
      </c>
      <c r="E45" s="74">
        <f>SUM(E43:E44)</f>
        <v>26669000</v>
      </c>
    </row>
    <row r="46" spans="1:5" x14ac:dyDescent="0.35">
      <c r="A46" s="59"/>
      <c r="B46" s="66"/>
      <c r="C46" s="18" t="s">
        <v>107</v>
      </c>
      <c r="D46" s="73">
        <v>3594171.8</v>
      </c>
      <c r="E46" s="74">
        <v>1704000</v>
      </c>
    </row>
    <row r="47" spans="1:5" x14ac:dyDescent="0.35">
      <c r="A47" s="79"/>
      <c r="B47" s="80">
        <v>8124</v>
      </c>
      <c r="C47" s="78" t="s">
        <v>108</v>
      </c>
      <c r="D47" s="81">
        <v>3594171.8</v>
      </c>
      <c r="E47" s="82">
        <v>1704000</v>
      </c>
    </row>
    <row r="48" spans="1:5" ht="15" thickBot="1" x14ac:dyDescent="0.4">
      <c r="A48" s="83"/>
      <c r="B48" s="84"/>
      <c r="C48" s="85" t="s">
        <v>109</v>
      </c>
      <c r="D48" s="86">
        <f>SUM(D43:D44,D47)</f>
        <v>46245820.079999998</v>
      </c>
      <c r="E48" s="52">
        <f>SUM(E43,E44,E47)</f>
        <v>28373000</v>
      </c>
    </row>
    <row r="49" spans="1:5" x14ac:dyDescent="0.35">
      <c r="A49" s="53" t="s">
        <v>66</v>
      </c>
      <c r="B49" s="87"/>
      <c r="C49" s="54"/>
      <c r="D49" s="88"/>
      <c r="E49" s="54"/>
    </row>
    <row r="50" spans="1:5" x14ac:dyDescent="0.35">
      <c r="A50" s="53" t="s">
        <v>110</v>
      </c>
      <c r="B50" s="89"/>
      <c r="C50" s="54"/>
      <c r="D50" s="88"/>
      <c r="E50" s="54"/>
    </row>
    <row r="51" spans="1:5" x14ac:dyDescent="0.35">
      <c r="A51" s="53" t="s">
        <v>67</v>
      </c>
      <c r="B51" s="54"/>
      <c r="C51" s="110">
        <v>45243</v>
      </c>
      <c r="D51" s="88"/>
      <c r="E51" s="54"/>
    </row>
    <row r="52" spans="1:5" x14ac:dyDescent="0.35">
      <c r="A52" s="53" t="s">
        <v>68</v>
      </c>
      <c r="B52" s="54"/>
      <c r="C52" s="110">
        <v>45243</v>
      </c>
      <c r="D52" s="88"/>
      <c r="E52" s="90"/>
    </row>
    <row r="53" spans="1:5" x14ac:dyDescent="0.35">
      <c r="A53" s="53" t="s">
        <v>69</v>
      </c>
      <c r="B53" s="54"/>
      <c r="C53" s="54"/>
      <c r="D53" s="88"/>
      <c r="E53" s="54"/>
    </row>
  </sheetData>
  <mergeCells count="5">
    <mergeCell ref="A1:E1"/>
    <mergeCell ref="A2:B2"/>
    <mergeCell ref="C2:C5"/>
    <mergeCell ref="D2:D5"/>
    <mergeCell ref="E2:E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2024_příjmy</vt:lpstr>
      <vt:lpstr>Návrh rozpočtu 2024_výdaje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dcterms:created xsi:type="dcterms:W3CDTF">2023-11-10T09:56:07Z</dcterms:created>
  <dcterms:modified xsi:type="dcterms:W3CDTF">2023-11-13T19:20:59Z</dcterms:modified>
</cp:coreProperties>
</file>